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tugrul.baskosan\Desktop\"/>
    </mc:Choice>
  </mc:AlternateContent>
  <bookViews>
    <workbookView xWindow="0" yWindow="0" windowWidth="28770" windowHeight="1231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1" l="1"/>
  <c r="F62" i="1"/>
  <c r="H66" i="1" l="1"/>
  <c r="F33" i="1" l="1"/>
  <c r="G33" i="1"/>
  <c r="H33" i="1"/>
  <c r="G29" i="1" l="1"/>
  <c r="H29" i="1"/>
  <c r="F29" i="1"/>
  <c r="H40" i="1" l="1"/>
  <c r="G40" i="1"/>
  <c r="H59" i="1"/>
  <c r="F59" i="1"/>
  <c r="G50" i="1"/>
  <c r="H50" i="1"/>
  <c r="F50" i="1"/>
  <c r="G46" i="1"/>
  <c r="H46" i="1"/>
  <c r="F46" i="1"/>
  <c r="G43" i="1"/>
  <c r="H43" i="1"/>
  <c r="F43" i="1"/>
  <c r="G65" i="1"/>
  <c r="H65" i="1"/>
  <c r="F65" i="1"/>
  <c r="H25" i="1"/>
  <c r="G25" i="1"/>
  <c r="F25" i="1"/>
  <c r="H56" i="1" l="1"/>
  <c r="G56" i="1"/>
  <c r="F56" i="1"/>
  <c r="H53" i="1"/>
  <c r="G53" i="1"/>
  <c r="F53" i="1"/>
  <c r="F40" i="1"/>
  <c r="H17" i="1"/>
  <c r="G17" i="1"/>
  <c r="F17" i="1"/>
  <c r="H11" i="1"/>
  <c r="G11" i="1"/>
  <c r="F11" i="1"/>
  <c r="F66" i="1" l="1"/>
  <c r="G66" i="1"/>
</calcChain>
</file>

<file path=xl/sharedStrings.xml><?xml version="1.0" encoding="utf-8"?>
<sst xmlns="http://schemas.openxmlformats.org/spreadsheetml/2006/main" count="174" uniqueCount="144">
  <si>
    <t>SIRA NO</t>
  </si>
  <si>
    <t>PROJENİN ADI</t>
  </si>
  <si>
    <t>KARAKTERİSTİK</t>
  </si>
  <si>
    <t>BAŞLAMA-BİTİŞ</t>
  </si>
  <si>
    <t>PROJE TUTARI (TL)</t>
  </si>
  <si>
    <t>BÜLENT ECEVİT ÜNİVERSİTESİ</t>
  </si>
  <si>
    <t>Çeşitli Ünitelerin Etüd Projesi</t>
  </si>
  <si>
    <t>Etüd-Proje</t>
  </si>
  <si>
    <t>2006H032900</t>
  </si>
  <si>
    <t>Derslikler ve Merkezi Birimler</t>
  </si>
  <si>
    <t>Muhtelif İşler</t>
  </si>
  <si>
    <t>Bak.On., Bilgi ve İlt.Tek., Mak.-Teç</t>
  </si>
  <si>
    <t>2009H032610</t>
  </si>
  <si>
    <t>Kampüs Altyapısı</t>
  </si>
  <si>
    <t>Doğalgaz Dön. Elk.Hat Kampüs içi yol</t>
  </si>
  <si>
    <t>Yayın Alımı</t>
  </si>
  <si>
    <t>Basılı Yay. Alımı, Elek. Yayın Alımı</t>
  </si>
  <si>
    <t>2017K120190</t>
  </si>
  <si>
    <t>Proje Desteği</t>
  </si>
  <si>
    <t>TOPLAM</t>
  </si>
  <si>
    <t>PROJE NO</t>
  </si>
  <si>
    <t>TTK GENEL MÜDÜRLÜĞÜ</t>
  </si>
  <si>
    <t>2012B030010</t>
  </si>
  <si>
    <t>Etüd Proje</t>
  </si>
  <si>
    <t>2011B030180</t>
  </si>
  <si>
    <t xml:space="preserve">Üretimde Mekanizasyon Projesi </t>
  </si>
  <si>
    <t>Etüd Proje,Makine-Teçhizat Alımı</t>
  </si>
  <si>
    <t>KARAYOLLARI 15. BÖLGE MÜDR.</t>
  </si>
  <si>
    <t>2005E040240</t>
  </si>
  <si>
    <t>(Çaycuma-Zonguldak) Ayr.-Devrek-4.Bl.Hd. (ZBK)</t>
  </si>
  <si>
    <t>BY 52 Km</t>
  </si>
  <si>
    <t>1977E042080</t>
  </si>
  <si>
    <t xml:space="preserve">(*) (Devrek-Zong) Ayr.-Karabük-Safranbolu (ZBK) </t>
  </si>
  <si>
    <t>2 A 61 Km</t>
  </si>
  <si>
    <t>1997E040350</t>
  </si>
  <si>
    <t xml:space="preserve">(*) Zonguldak-Amasra-Kurucaşile-Cide (ZBK) </t>
  </si>
  <si>
    <t>2006E040700</t>
  </si>
  <si>
    <t>(Devrek-Çaycuma) Ayr. Zonguldak (ZBK)</t>
  </si>
  <si>
    <t>BY 37 Km</t>
  </si>
  <si>
    <t>1974E040450</t>
  </si>
  <si>
    <t>Zong-Ereğli (Ereğli Çevre Yolu dahil) (ZBK)</t>
  </si>
  <si>
    <t xml:space="preserve">1A  26 Km, BY 20 km </t>
  </si>
  <si>
    <t>DSİ 23. BÖLGE MÜDÜRLÜĞÜ</t>
  </si>
  <si>
    <t>2013K050110</t>
  </si>
  <si>
    <t>Zong.Ereğli İçmesuyu Projesi</t>
  </si>
  <si>
    <t>ULAŞTIRMA DENİZCİLİK VE HABERLEŞME BAKANLIĞI (XIII.BLG MÜDÜRLÜĞÜ)</t>
  </si>
  <si>
    <t>2013E020130</t>
  </si>
  <si>
    <t>Filyos Limanı</t>
  </si>
  <si>
    <t>2013-2019</t>
  </si>
  <si>
    <t>2017-2019</t>
  </si>
  <si>
    <t>TCDD GENEL MÜDÜRLÜĞÜ</t>
  </si>
  <si>
    <t>2010E010070</t>
  </si>
  <si>
    <t>2017-2020</t>
  </si>
  <si>
    <t xml:space="preserve">TEİAŞ ŞEBEKE TESİS 5.GRUP MÜDÜRLÜĞÜ </t>
  </si>
  <si>
    <t>2017D000230</t>
  </si>
  <si>
    <t>(*) Bartın 380 OSB-Akçakoca EİH (ZBK) (TTFO) (Zonguldak-Bartın-Düzce)</t>
  </si>
  <si>
    <t>SAĞLIK BAKANLIĞI</t>
  </si>
  <si>
    <t>1991I000030</t>
  </si>
  <si>
    <t>Merkez İlçe Devlet Hastanesi</t>
  </si>
  <si>
    <t>1991I000090</t>
  </si>
  <si>
    <t>Merkez İlçe Kadın Doğum ve Çocuk Hastanesi</t>
  </si>
  <si>
    <t>Hast.İnş. (30.000 m2), (150 yatak)</t>
  </si>
  <si>
    <t>BİLİM,SANAYİ VE TEKNOLOJİ BAKANLIĞI</t>
  </si>
  <si>
    <t>2008K110030</t>
  </si>
  <si>
    <t>Filyos Endüstri Bölgesi</t>
  </si>
  <si>
    <t>Fizibilite Etüdü</t>
  </si>
  <si>
    <t>TAPU VE KADASTRO GENEL MÜDÜRLÜĞÜ</t>
  </si>
  <si>
    <t>2011K090030</t>
  </si>
  <si>
    <t>SGK BAŞKANLIĞI</t>
  </si>
  <si>
    <t>2009K130060</t>
  </si>
  <si>
    <t>Sosyal Güvenlik İl Müdürlüğü Binası (ZBK)</t>
  </si>
  <si>
    <t>Sosyal Güvenlik İl Müd. (10.000 m2)</t>
  </si>
  <si>
    <t>(1) Bilimsel Araştırma Projeleri Yönetmeliğinin 11. maddesi gereği özel ödenek kaydedilen ödeneklerden karşılanacaktır.</t>
  </si>
  <si>
    <t>2011-2020</t>
  </si>
  <si>
    <t>2018B000032</t>
  </si>
  <si>
    <t>2018B000080</t>
  </si>
  <si>
    <t>380 kV 2x3B 1272 MCM (150 km)</t>
  </si>
  <si>
    <t>2017-2021</t>
  </si>
  <si>
    <t>2018 SONU TAHM.HARC.(TL)</t>
  </si>
  <si>
    <t>2007E010080</t>
  </si>
  <si>
    <t>Revize Etüd Proje</t>
  </si>
  <si>
    <t>Mendirek 3280 m), Rıhtım (3.000 m), Tarama (15 milyon m3)</t>
  </si>
  <si>
    <t>1977-2021</t>
  </si>
  <si>
    <t>1993E040860</t>
  </si>
  <si>
    <t>Bartın-Çaycuma-(Devrek-Zonguldak Ayrımı)(ZBK)</t>
  </si>
  <si>
    <t>Bölünmüş Yol 51 km</t>
  </si>
  <si>
    <t>2003-2021</t>
  </si>
  <si>
    <t>BY BSK (147,5 km), Çift Tüp Kry. Tüneli(36.320m)</t>
  </si>
  <si>
    <t>1997-2021</t>
  </si>
  <si>
    <t>2005-2021</t>
  </si>
  <si>
    <t>2006-2021</t>
  </si>
  <si>
    <t>2018H031180</t>
  </si>
  <si>
    <t>2018H031420</t>
  </si>
  <si>
    <t>2018H031240</t>
  </si>
  <si>
    <t>2018I000230</t>
  </si>
  <si>
    <t>2014-2020</t>
  </si>
  <si>
    <t>2017K010650</t>
  </si>
  <si>
    <t>Zonguldak Bölge Müdürlüğü Hizmet Binası</t>
  </si>
  <si>
    <t>(*) Hizmet Binası Ankara-Çubuk, Çorum, Diyarbakır, Eskişehir, İstanbul-Şile, Van, Zonguldak)</t>
  </si>
  <si>
    <t>Hizmet Binası (64.345 m2)</t>
  </si>
  <si>
    <t>2008-2020</t>
  </si>
  <si>
    <t>Rektörlük Bilimsel Araştırma Proj.</t>
  </si>
  <si>
    <t>Arama İhrazat(Bartın-Zonguldak)</t>
  </si>
  <si>
    <t>Muhtelif İşler(Bartın-Zonguldak)</t>
  </si>
  <si>
    <r>
      <t>Etüd-Proje, Hizmet Binası(4817m</t>
    </r>
    <r>
      <rPr>
        <sz val="8"/>
        <rFont val="Arial Tur"/>
        <charset val="162"/>
      </rPr>
      <t>²</t>
    </r>
    <r>
      <rPr>
        <sz val="8"/>
        <rFont val="Arial"/>
        <family val="2"/>
        <charset val="162"/>
      </rPr>
      <t>)</t>
    </r>
  </si>
  <si>
    <t>İsale hattı, içme suyu art.tes. İçme suyu temini</t>
  </si>
  <si>
    <t>(*) Irmak-Karabük-Zonguldak [E] (Ankara, Çankırı, Karabük, Zonguldak)</t>
  </si>
  <si>
    <t>1974-2021</t>
  </si>
  <si>
    <t>Çeşitli Etütler</t>
  </si>
  <si>
    <t>1994A010610</t>
  </si>
  <si>
    <t>Filyos Çayı Taşkın Koruma</t>
  </si>
  <si>
    <t>Islah 64 km, taşkın 2015 ha.</t>
  </si>
  <si>
    <t>1994-2022</t>
  </si>
  <si>
    <t>(*)Karasu, Akçakoca, Ereğli Lim.-Çaycuma Bartın Liman(Bartın, Düzce, Sakarya, Zonguldak</t>
  </si>
  <si>
    <t>(*) İlimiz ve diğer illerle ortak yürütülen 7 proje toplama dahil edilmemiştir.</t>
  </si>
  <si>
    <t>2019 YILI YATIRIM PROGRAMI (18 Şubat 2019 Tarihli Mükerrer Resmi Gazete)</t>
  </si>
  <si>
    <t>2019 YILI ÖDENEĞİ (TL)</t>
  </si>
  <si>
    <t>2012-2021</t>
  </si>
  <si>
    <t>2011-2021</t>
  </si>
  <si>
    <t>9.250 m.galeri,666 m.kuyu</t>
  </si>
  <si>
    <t>2019-2021</t>
  </si>
  <si>
    <t>Depo Alanı, Donamım,Güv.Yazılımı</t>
  </si>
  <si>
    <t>2018-2020</t>
  </si>
  <si>
    <t>2013-2022</t>
  </si>
  <si>
    <t>2019-2019</t>
  </si>
  <si>
    <r>
      <t>Eğitim 34700 m</t>
    </r>
    <r>
      <rPr>
        <sz val="8"/>
        <rFont val="Arial Tur"/>
        <charset val="162"/>
      </rPr>
      <t>²  İlahiyat Fak.-Sağlık Kampüsü</t>
    </r>
  </si>
  <si>
    <t>2009-2021</t>
  </si>
  <si>
    <t xml:space="preserve"> 400 Yataklı  (51.758 m²)</t>
  </si>
  <si>
    <t>2015-2021</t>
  </si>
  <si>
    <t>2016-2021</t>
  </si>
  <si>
    <t>Danışmanlık,Elekttrifikasyon (415 km), Etüd proje, Müşavirlik/Kontrol</t>
  </si>
  <si>
    <t>İÇİŞLERİ BAKANLIĞI</t>
  </si>
  <si>
    <t>2014K010510</t>
  </si>
  <si>
    <t>Aksaray,Artvin,Aydın,Balıkesir,Hatay,Kahramanmaraş,Manisa,Muğla,Ordu, Şanlıurfa,Trabzon,Van,Zonguldak</t>
  </si>
  <si>
    <t xml:space="preserve">(*)Yeni İlçe Hükümet Konakları Yapımı  (20 adet) (DAP,DOKAP,GAP,KOP) </t>
  </si>
  <si>
    <t>Büyük Onarım, Mak. Techizat</t>
  </si>
  <si>
    <t>TUİK</t>
  </si>
  <si>
    <t>TARIM VE ORMAN BAKANLIĞI</t>
  </si>
  <si>
    <t>2004C330010</t>
  </si>
  <si>
    <t>2004-2021</t>
  </si>
  <si>
    <t>Muhtelif, İnşaat (3+1 Adet)</t>
  </si>
  <si>
    <t>Tarıma Dayalı İhtisas OSB (Diğer)**</t>
  </si>
  <si>
    <t>GENEL TOPLAM (31 Proje)</t>
  </si>
  <si>
    <t>(**) Projeye ilişkin "Zonguldak Çaycuma Tarıma Dayalı İhtisas Sera OSB Projesi Yatırım Programına yeni proje olarak alınmıştır. Projeye ilişkin Revize Fizibilite Etüdü Cumhurbaşkanlığı Strateji ve Bütçe Başkanlığı tarafından onaylanmadan harcama yapılamaz" ibaresi bulunmaktadır ve toplama dahil edilmemiştir.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</si>
</sst>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_T_L_-;\-* #,##0\ _T_L_-;_-* &quot;-&quot;\ _T_L_-;_-@_-"/>
  </numFmts>
  <fonts count="19" x14ac:knownFonts="1">
    <font>
      <sz val="11"/>
      <color theme="1"/>
      <name val="Calibri"/>
      <family val="2"/>
      <charset val="162"/>
      <scheme val="minor"/>
    </font>
    <font>
      <sz val="11"/>
      <color theme="1"/>
      <name val="Calibri"/>
      <family val="2"/>
      <charset val="162"/>
      <scheme val="minor"/>
    </font>
    <font>
      <sz val="10"/>
      <name val="Arial"/>
      <family val="2"/>
      <charset val="162"/>
    </font>
    <font>
      <sz val="10"/>
      <name val="Arial"/>
      <family val="2"/>
    </font>
    <font>
      <b/>
      <sz val="10"/>
      <name val="Arial"/>
      <family val="2"/>
      <charset val="162"/>
    </font>
    <font>
      <sz val="8"/>
      <name val="Arial"/>
      <family val="2"/>
    </font>
    <font>
      <sz val="9"/>
      <name val="Arial"/>
      <family val="2"/>
      <charset val="162"/>
    </font>
    <font>
      <b/>
      <sz val="9"/>
      <name val="Arial"/>
      <family val="2"/>
      <charset val="162"/>
    </font>
    <font>
      <sz val="11"/>
      <name val="Calibri"/>
      <family val="2"/>
      <charset val="162"/>
      <scheme val="minor"/>
    </font>
    <font>
      <b/>
      <sz val="10"/>
      <name val="Calibri"/>
      <family val="2"/>
      <charset val="162"/>
      <scheme val="minor"/>
    </font>
    <font>
      <b/>
      <sz val="11"/>
      <name val="Calibri"/>
      <family val="2"/>
      <charset val="162"/>
      <scheme val="minor"/>
    </font>
    <font>
      <b/>
      <sz val="10"/>
      <name val="Arial"/>
      <family val="2"/>
    </font>
    <font>
      <b/>
      <sz val="8"/>
      <name val="Arial"/>
      <family val="2"/>
    </font>
    <font>
      <sz val="9"/>
      <name val="Arial"/>
      <family val="2"/>
    </font>
    <font>
      <sz val="8"/>
      <name val="Arial"/>
      <family val="2"/>
      <charset val="162"/>
    </font>
    <font>
      <sz val="8"/>
      <name val="Arial Tur"/>
      <charset val="162"/>
    </font>
    <font>
      <sz val="9"/>
      <name val="Calibri"/>
      <family val="2"/>
      <charset val="162"/>
      <scheme val="minor"/>
    </font>
    <font>
      <b/>
      <sz val="14"/>
      <name val="Calibri"/>
      <family val="2"/>
      <charset val="162"/>
      <scheme val="minor"/>
    </font>
    <font>
      <sz val="14"/>
      <name val="Calibri"/>
      <family val="2"/>
      <charset val="16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2" fillId="0" borderId="1" xfId="0" applyFont="1" applyBorder="1"/>
    <xf numFmtId="0" fontId="2" fillId="0" borderId="2" xfId="0" applyFont="1" applyBorder="1"/>
    <xf numFmtId="0" fontId="3" fillId="0" borderId="1" xfId="0" applyFont="1" applyBorder="1"/>
    <xf numFmtId="0" fontId="3" fillId="0" borderId="2" xfId="0" applyFont="1" applyBorder="1"/>
    <xf numFmtId="0" fontId="4" fillId="0" borderId="2" xfId="0" applyFont="1" applyBorder="1"/>
    <xf numFmtId="0" fontId="5" fillId="0" borderId="2" xfId="0" applyFont="1" applyBorder="1"/>
    <xf numFmtId="0" fontId="3" fillId="0" borderId="2" xfId="0" applyFont="1" applyBorder="1" applyAlignment="1">
      <alignment horizontal="center"/>
    </xf>
    <xf numFmtId="164" fontId="4" fillId="0" borderId="2" xfId="1" applyNumberFormat="1" applyFont="1" applyBorder="1"/>
    <xf numFmtId="164" fontId="4" fillId="0" borderId="3" xfId="1" applyNumberFormat="1" applyFont="1" applyBorder="1"/>
    <xf numFmtId="0" fontId="7" fillId="0" borderId="2" xfId="0" applyFont="1" applyBorder="1"/>
    <xf numFmtId="11" fontId="3" fillId="0" borderId="2" xfId="0" applyNumberFormat="1" applyFont="1" applyBorder="1"/>
    <xf numFmtId="0" fontId="3" fillId="0" borderId="2" xfId="0" applyFont="1" applyBorder="1" applyAlignment="1">
      <alignment wrapText="1"/>
    </xf>
    <xf numFmtId="0" fontId="5" fillId="0" borderId="2" xfId="0" applyFont="1" applyBorder="1" applyAlignment="1">
      <alignment vertical="top" wrapText="1"/>
    </xf>
    <xf numFmtId="164" fontId="3" fillId="0" borderId="2" xfId="0" applyNumberFormat="1" applyFont="1" applyBorder="1"/>
    <xf numFmtId="164" fontId="3" fillId="0" borderId="3" xfId="0" applyNumberFormat="1" applyFont="1" applyBorder="1"/>
    <xf numFmtId="0" fontId="9" fillId="0" borderId="7" xfId="0" applyFont="1" applyBorder="1" applyAlignment="1">
      <alignment horizontal="center" vertical="center" textRotation="90" wrapText="1"/>
    </xf>
    <xf numFmtId="0" fontId="10" fillId="0" borderId="8" xfId="0" applyFont="1" applyBorder="1" applyAlignment="1">
      <alignment horizontal="center" vertical="center" wrapText="1"/>
    </xf>
    <xf numFmtId="0" fontId="10" fillId="0" borderId="9" xfId="0" applyFont="1" applyBorder="1" applyAlignment="1">
      <alignment horizontal="center" wrapText="1"/>
    </xf>
    <xf numFmtId="0" fontId="3" fillId="0" borderId="1" xfId="0" applyFont="1" applyBorder="1" applyAlignment="1">
      <alignment horizontal="right" vertical="center"/>
    </xf>
    <xf numFmtId="11" fontId="3" fillId="0" borderId="2" xfId="0" applyNumberFormat="1" applyFont="1" applyBorder="1" applyAlignment="1">
      <alignment horizontal="justify" vertical="center"/>
    </xf>
    <xf numFmtId="0" fontId="5" fillId="0" borderId="2" xfId="0" applyFont="1" applyBorder="1" applyAlignment="1">
      <alignment horizontal="left" vertical="center" wrapText="1"/>
    </xf>
    <xf numFmtId="0" fontId="3" fillId="0" borderId="2" xfId="0" applyFont="1" applyBorder="1" applyAlignment="1">
      <alignment horizontal="justify" vertical="center"/>
    </xf>
    <xf numFmtId="164" fontId="3" fillId="0" borderId="2" xfId="1" applyNumberFormat="1" applyFont="1" applyBorder="1" applyAlignment="1">
      <alignment horizontal="center" vertical="center"/>
    </xf>
    <xf numFmtId="164" fontId="3" fillId="0" borderId="3" xfId="1" applyNumberFormat="1" applyFont="1" applyBorder="1" applyAlignment="1">
      <alignment horizontal="center" vertical="center"/>
    </xf>
    <xf numFmtId="0" fontId="11" fillId="0" borderId="2" xfId="0" applyFont="1" applyBorder="1"/>
    <xf numFmtId="0" fontId="12" fillId="0" borderId="2" xfId="0" applyFont="1" applyBorder="1"/>
    <xf numFmtId="164" fontId="11" fillId="0" borderId="2" xfId="1" applyNumberFormat="1" applyFont="1" applyBorder="1" applyAlignment="1">
      <alignment horizontal="center"/>
    </xf>
    <xf numFmtId="164" fontId="11" fillId="0" borderId="3" xfId="1" applyNumberFormat="1" applyFont="1" applyBorder="1" applyAlignment="1">
      <alignment horizontal="center"/>
    </xf>
    <xf numFmtId="164" fontId="3" fillId="0" borderId="2" xfId="1" applyNumberFormat="1" applyFont="1" applyBorder="1"/>
    <xf numFmtId="164" fontId="3" fillId="0" borderId="3" xfId="1" applyNumberFormat="1" applyFont="1" applyBorder="1"/>
    <xf numFmtId="164" fontId="11" fillId="0" borderId="2" xfId="1" applyNumberFormat="1" applyFont="1" applyBorder="1"/>
    <xf numFmtId="0" fontId="11"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164" fontId="3" fillId="0" borderId="2" xfId="0" applyNumberFormat="1" applyFont="1" applyBorder="1" applyAlignment="1">
      <alignment vertical="center"/>
    </xf>
    <xf numFmtId="164" fontId="3" fillId="0" borderId="3" xfId="0" applyNumberFormat="1" applyFont="1" applyBorder="1" applyAlignment="1">
      <alignment vertical="center"/>
    </xf>
    <xf numFmtId="0" fontId="11" fillId="0" borderId="2" xfId="0" applyFont="1" applyBorder="1" applyAlignment="1">
      <alignment wrapText="1"/>
    </xf>
    <xf numFmtId="0" fontId="11" fillId="0" borderId="2" xfId="0" applyFont="1" applyBorder="1" applyAlignment="1">
      <alignment horizontal="center"/>
    </xf>
    <xf numFmtId="164" fontId="11" fillId="0" borderId="2" xfId="0" applyNumberFormat="1" applyFont="1" applyBorder="1"/>
    <xf numFmtId="0" fontId="3" fillId="0" borderId="1" xfId="0" applyFont="1" applyBorder="1" applyAlignment="1">
      <alignment horizontal="right" vertical="center" wrapText="1"/>
    </xf>
    <xf numFmtId="0" fontId="3" fillId="0" borderId="2" xfId="0" applyFont="1" applyBorder="1" applyAlignment="1">
      <alignment horizontal="left" vertical="center" wrapText="1"/>
    </xf>
    <xf numFmtId="164" fontId="3" fillId="0" borderId="2" xfId="1" applyNumberFormat="1" applyFont="1" applyBorder="1" applyAlignment="1">
      <alignment vertical="center"/>
    </xf>
    <xf numFmtId="0" fontId="5" fillId="0" borderId="2" xfId="0" applyFont="1" applyBorder="1" applyAlignment="1">
      <alignment horizontal="left" vertical="top" wrapText="1"/>
    </xf>
    <xf numFmtId="0" fontId="3" fillId="0" borderId="10" xfId="0" applyFont="1" applyBorder="1"/>
    <xf numFmtId="0" fontId="3" fillId="0" borderId="11" xfId="0" applyFont="1" applyBorder="1"/>
    <xf numFmtId="0" fontId="11" fillId="0" borderId="11" xfId="0" applyFont="1" applyBorder="1"/>
    <xf numFmtId="0" fontId="12" fillId="0" borderId="11" xfId="0" applyFont="1" applyBorder="1"/>
    <xf numFmtId="0" fontId="11" fillId="0" borderId="11" xfId="0" applyFont="1" applyBorder="1" applyAlignment="1">
      <alignment horizontal="center"/>
    </xf>
    <xf numFmtId="164" fontId="11" fillId="0" borderId="11" xfId="1" applyNumberFormat="1" applyFont="1" applyBorder="1"/>
    <xf numFmtId="164" fontId="3" fillId="0" borderId="2" xfId="1" applyNumberFormat="1" applyFont="1" applyBorder="1" applyAlignment="1">
      <alignment horizontal="center"/>
    </xf>
    <xf numFmtId="164" fontId="11" fillId="0" borderId="3" xfId="0" applyNumberFormat="1" applyFont="1" applyBorder="1"/>
    <xf numFmtId="0" fontId="5" fillId="0" borderId="2" xfId="0" applyFont="1" applyBorder="1" applyAlignment="1">
      <alignment vertical="center"/>
    </xf>
    <xf numFmtId="164" fontId="11" fillId="0" borderId="3" xfId="1" applyNumberFormat="1" applyFont="1" applyBorder="1"/>
    <xf numFmtId="0" fontId="11" fillId="0" borderId="2" xfId="0" applyFont="1" applyFill="1" applyBorder="1"/>
    <xf numFmtId="0" fontId="14" fillId="0" borderId="2" xfId="0" applyFont="1" applyBorder="1"/>
    <xf numFmtId="0" fontId="8" fillId="0" borderId="0" xfId="0" applyFont="1"/>
    <xf numFmtId="0" fontId="9" fillId="0" borderId="7" xfId="0" applyFont="1" applyBorder="1" applyAlignment="1">
      <alignment horizontal="center" vertical="center" textRotation="90" wrapText="1" readingOrder="1"/>
    </xf>
    <xf numFmtId="0" fontId="3" fillId="0" borderId="2" xfId="0" applyFont="1" applyFill="1" applyBorder="1"/>
    <xf numFmtId="164" fontId="3" fillId="0" borderId="2" xfId="2" applyNumberFormat="1" applyFont="1" applyBorder="1"/>
    <xf numFmtId="164" fontId="3" fillId="0" borderId="3" xfId="2" applyNumberFormat="1" applyFont="1" applyBorder="1"/>
    <xf numFmtId="0" fontId="3" fillId="0" borderId="2" xfId="0" applyFont="1" applyBorder="1" applyAlignment="1">
      <alignment horizontal="left" vertical="top" wrapText="1"/>
    </xf>
    <xf numFmtId="0" fontId="3" fillId="0" borderId="1" xfId="0" applyFont="1" applyFill="1" applyBorder="1"/>
    <xf numFmtId="11" fontId="3" fillId="0" borderId="2" xfId="0" applyNumberFormat="1" applyFont="1" applyBorder="1" applyAlignment="1">
      <alignment horizontal="left" vertical="center" wrapText="1"/>
    </xf>
    <xf numFmtId="164" fontId="3" fillId="0" borderId="3" xfId="1" applyNumberFormat="1" applyFont="1" applyBorder="1" applyAlignment="1">
      <alignment vertical="center"/>
    </xf>
    <xf numFmtId="0" fontId="3" fillId="0" borderId="10" xfId="0" applyFont="1" applyBorder="1" applyAlignment="1">
      <alignment vertical="center"/>
    </xf>
    <xf numFmtId="11" fontId="3" fillId="0" borderId="11" xfId="0" applyNumberFormat="1" applyFont="1" applyBorder="1" applyAlignment="1">
      <alignment vertical="center"/>
    </xf>
    <xf numFmtId="0" fontId="5" fillId="0" borderId="11" xfId="0" applyFont="1" applyBorder="1" applyAlignment="1">
      <alignment vertical="center"/>
    </xf>
    <xf numFmtId="0" fontId="3" fillId="0" borderId="11" xfId="0" applyFont="1" applyBorder="1" applyAlignment="1">
      <alignment horizontal="center" vertical="center"/>
    </xf>
    <xf numFmtId="164" fontId="3" fillId="0" borderId="11" xfId="1" applyNumberFormat="1" applyFont="1" applyBorder="1" applyAlignment="1">
      <alignment vertical="center"/>
    </xf>
    <xf numFmtId="164" fontId="3" fillId="0" borderId="12" xfId="1" applyNumberFormat="1" applyFont="1" applyBorder="1" applyAlignment="1">
      <alignment vertical="center"/>
    </xf>
    <xf numFmtId="0" fontId="3" fillId="0" borderId="4" xfId="0" applyFont="1" applyBorder="1"/>
    <xf numFmtId="0" fontId="3" fillId="0" borderId="5" xfId="0" applyFont="1" applyBorder="1"/>
    <xf numFmtId="0" fontId="11" fillId="0" borderId="5" xfId="0" applyFont="1" applyBorder="1"/>
    <xf numFmtId="0" fontId="12" fillId="0" borderId="5" xfId="0" applyFont="1" applyBorder="1"/>
    <xf numFmtId="0" fontId="11" fillId="0" borderId="5" xfId="0" applyFont="1" applyBorder="1" applyAlignment="1">
      <alignment horizontal="center"/>
    </xf>
    <xf numFmtId="164" fontId="11" fillId="0" borderId="6" xfId="1" applyNumberFormat="1" applyFont="1" applyBorder="1"/>
    <xf numFmtId="0" fontId="13" fillId="0" borderId="0" xfId="0" applyFont="1"/>
    <xf numFmtId="0" fontId="16" fillId="0" borderId="0" xfId="0" applyFont="1"/>
    <xf numFmtId="0" fontId="13" fillId="0" borderId="2" xfId="0" applyFont="1" applyBorder="1" applyAlignment="1">
      <alignment wrapText="1"/>
    </xf>
    <xf numFmtId="0" fontId="5" fillId="0" borderId="2" xfId="0" applyFont="1" applyBorder="1" applyAlignment="1">
      <alignment vertical="justify" wrapText="1"/>
    </xf>
    <xf numFmtId="0" fontId="4" fillId="0" borderId="5" xfId="0" applyFont="1" applyBorder="1"/>
    <xf numFmtId="0" fontId="5" fillId="0" borderId="5" xfId="0" applyFont="1" applyBorder="1"/>
    <xf numFmtId="0" fontId="3" fillId="0" borderId="5" xfId="0" applyFont="1" applyBorder="1" applyAlignment="1">
      <alignment horizontal="center"/>
    </xf>
    <xf numFmtId="164" fontId="4" fillId="0" borderId="5" xfId="1" applyNumberFormat="1" applyFont="1" applyBorder="1"/>
    <xf numFmtId="0" fontId="13" fillId="0" borderId="11" xfId="0" applyFont="1" applyBorder="1" applyAlignment="1">
      <alignment horizontal="left" vertical="center" wrapText="1"/>
    </xf>
    <xf numFmtId="11" fontId="3" fillId="0" borderId="11" xfId="0" applyNumberFormat="1" applyFont="1" applyBorder="1"/>
    <xf numFmtId="0" fontId="3" fillId="0" borderId="11" xfId="0" applyFont="1" applyBorder="1" applyAlignment="1">
      <alignment wrapText="1"/>
    </xf>
    <xf numFmtId="0" fontId="5" fillId="0" borderId="11" xfId="0" applyFont="1" applyBorder="1" applyAlignment="1">
      <alignment vertical="top" wrapText="1"/>
    </xf>
    <xf numFmtId="0" fontId="3" fillId="0" borderId="11" xfId="0" applyFont="1" applyBorder="1" applyAlignment="1">
      <alignment horizontal="center"/>
    </xf>
    <xf numFmtId="164" fontId="3" fillId="0" borderId="11" xfId="0" applyNumberFormat="1" applyFont="1" applyBorder="1"/>
    <xf numFmtId="164" fontId="3" fillId="0" borderId="12" xfId="0" applyNumberFormat="1" applyFont="1" applyBorder="1"/>
    <xf numFmtId="0" fontId="5" fillId="0" borderId="2" xfId="0" applyFont="1" applyBorder="1" applyAlignment="1">
      <alignment vertical="center" wrapText="1"/>
    </xf>
    <xf numFmtId="164" fontId="16" fillId="0" borderId="0" xfId="0" applyNumberFormat="1" applyFont="1"/>
    <xf numFmtId="0" fontId="11" fillId="2" borderId="1" xfId="0" applyFont="1" applyFill="1" applyBorder="1"/>
    <xf numFmtId="0" fontId="3" fillId="2" borderId="2" xfId="0" applyFont="1" applyFill="1" applyBorder="1"/>
    <xf numFmtId="0" fontId="12" fillId="2" borderId="2" xfId="0" applyFont="1" applyFill="1" applyBorder="1"/>
    <xf numFmtId="0" fontId="3" fillId="2" borderId="2" xfId="0" applyFont="1" applyFill="1" applyBorder="1" applyAlignment="1">
      <alignment horizontal="center"/>
    </xf>
    <xf numFmtId="164" fontId="3" fillId="2" borderId="2" xfId="1" applyNumberFormat="1" applyFont="1" applyFill="1" applyBorder="1"/>
    <xf numFmtId="164" fontId="3" fillId="2" borderId="3" xfId="1" applyNumberFormat="1" applyFont="1" applyFill="1" applyBorder="1"/>
    <xf numFmtId="164" fontId="11" fillId="2" borderId="2" xfId="1" applyNumberFormat="1" applyFont="1" applyFill="1" applyBorder="1"/>
    <xf numFmtId="164" fontId="11" fillId="2" borderId="3" xfId="1" applyNumberFormat="1" applyFont="1" applyFill="1" applyBorder="1"/>
    <xf numFmtId="0" fontId="5" fillId="2" borderId="2" xfId="0" applyFont="1" applyFill="1" applyBorder="1"/>
    <xf numFmtId="164" fontId="3" fillId="2" borderId="2" xfId="0" applyNumberFormat="1" applyFont="1" applyFill="1" applyBorder="1"/>
    <xf numFmtId="164" fontId="3" fillId="2" borderId="3" xfId="0" applyNumberFormat="1" applyFont="1" applyFill="1" applyBorder="1"/>
    <xf numFmtId="0" fontId="12" fillId="2" borderId="2" xfId="0" applyFont="1" applyFill="1" applyBorder="1" applyAlignment="1">
      <alignment wrapText="1"/>
    </xf>
    <xf numFmtId="0" fontId="11" fillId="2" borderId="2" xfId="0" applyFont="1" applyFill="1" applyBorder="1" applyAlignment="1">
      <alignment horizontal="center"/>
    </xf>
    <xf numFmtId="0" fontId="11" fillId="2" borderId="2" xfId="0" applyFont="1" applyFill="1" applyBorder="1"/>
    <xf numFmtId="0" fontId="5" fillId="0" borderId="2" xfId="0" applyFont="1" applyBorder="1" applyAlignment="1">
      <alignment horizontal="left" wrapText="1"/>
    </xf>
    <xf numFmtId="0" fontId="11" fillId="2" borderId="14" xfId="0" applyFont="1" applyFill="1" applyBorder="1" applyAlignment="1">
      <alignment horizontal="left"/>
    </xf>
    <xf numFmtId="0" fontId="11" fillId="2" borderId="16" xfId="0" applyFont="1" applyFill="1" applyBorder="1" applyAlignment="1">
      <alignment horizontal="left"/>
    </xf>
    <xf numFmtId="0" fontId="11" fillId="2" borderId="15" xfId="0" applyFont="1" applyFill="1" applyBorder="1" applyAlignment="1">
      <alignment horizontal="left"/>
    </xf>
    <xf numFmtId="0" fontId="6" fillId="0" borderId="0" xfId="0" applyFont="1" applyAlignment="1">
      <alignment horizontal="left" wrapText="1"/>
    </xf>
    <xf numFmtId="0" fontId="17" fillId="0" borderId="0" xfId="0" applyFont="1" applyAlignment="1">
      <alignment horizontal="center" vertical="center" wrapText="1"/>
    </xf>
    <xf numFmtId="0" fontId="18" fillId="0" borderId="0" xfId="0" applyFont="1" applyAlignment="1">
      <alignment wrapText="1"/>
    </xf>
    <xf numFmtId="0" fontId="18" fillId="0" borderId="13" xfId="0" applyFont="1" applyBorder="1" applyAlignment="1">
      <alignment wrapText="1"/>
    </xf>
    <xf numFmtId="0" fontId="6" fillId="0" borderId="0" xfId="0" applyFont="1" applyAlignment="1"/>
    <xf numFmtId="0" fontId="11"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1" fillId="2" borderId="2" xfId="0" applyFont="1" applyFill="1" applyBorder="1" applyAlignment="1">
      <alignment horizontal="left" vertical="center" wrapText="1"/>
    </xf>
  </cellXfs>
  <cellStyles count="3">
    <cellStyle name="Normal" xfId="0" builtinId="0"/>
    <cellStyle name="ParaBirimi" xfId="1" builtinId="4"/>
    <cellStyle name="Yüzd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topLeftCell="A43" workbookViewId="0">
      <selection activeCell="D71" sqref="D71"/>
    </sheetView>
  </sheetViews>
  <sheetFormatPr defaultRowHeight="15" x14ac:dyDescent="0.25"/>
  <cols>
    <col min="1" max="1" width="3.85546875" style="56" customWidth="1"/>
    <col min="2" max="2" width="12.7109375" style="56" customWidth="1"/>
    <col min="3" max="3" width="41.85546875" style="56" customWidth="1"/>
    <col min="4" max="4" width="27.28515625" style="56" customWidth="1"/>
    <col min="5" max="5" width="9.7109375" style="56" customWidth="1"/>
    <col min="6" max="6" width="16.85546875" style="56" customWidth="1"/>
    <col min="7" max="7" width="17.7109375" style="56" customWidth="1"/>
    <col min="8" max="8" width="17.5703125" style="56" customWidth="1"/>
    <col min="9" max="16384" width="9.140625" style="56"/>
  </cols>
  <sheetData>
    <row r="1" spans="1:8" ht="18.75" customHeight="1" thickBot="1" x14ac:dyDescent="0.3">
      <c r="A1" s="113" t="s">
        <v>115</v>
      </c>
      <c r="B1" s="113"/>
      <c r="C1" s="113"/>
      <c r="D1" s="113"/>
      <c r="E1" s="113"/>
      <c r="F1" s="113"/>
      <c r="G1" s="113"/>
      <c r="H1" s="113"/>
    </row>
    <row r="2" spans="1:8" ht="35.25" customHeight="1" thickTop="1" x14ac:dyDescent="0.25">
      <c r="A2" s="57" t="s">
        <v>0</v>
      </c>
      <c r="B2" s="17" t="s">
        <v>20</v>
      </c>
      <c r="C2" s="17" t="s">
        <v>1</v>
      </c>
      <c r="D2" s="17" t="s">
        <v>2</v>
      </c>
      <c r="E2" s="17" t="s">
        <v>3</v>
      </c>
      <c r="F2" s="17" t="s">
        <v>4</v>
      </c>
      <c r="G2" s="17" t="s">
        <v>78</v>
      </c>
      <c r="H2" s="18" t="s">
        <v>116</v>
      </c>
    </row>
    <row r="3" spans="1:8" x14ac:dyDescent="0.25">
      <c r="A3" s="94" t="s">
        <v>5</v>
      </c>
      <c r="B3" s="95"/>
      <c r="C3" s="95"/>
      <c r="D3" s="96"/>
      <c r="E3" s="97"/>
      <c r="F3" s="98"/>
      <c r="G3" s="98"/>
      <c r="H3" s="99"/>
    </row>
    <row r="4" spans="1:8" x14ac:dyDescent="0.25">
      <c r="A4" s="3">
        <v>1</v>
      </c>
      <c r="B4" s="4" t="s">
        <v>91</v>
      </c>
      <c r="C4" s="4" t="s">
        <v>6</v>
      </c>
      <c r="D4" s="6" t="s">
        <v>7</v>
      </c>
      <c r="E4" s="7" t="s">
        <v>124</v>
      </c>
      <c r="F4" s="29">
        <v>100000</v>
      </c>
      <c r="G4" s="29">
        <v>0</v>
      </c>
      <c r="H4" s="30">
        <v>100000</v>
      </c>
    </row>
    <row r="5" spans="1:8" x14ac:dyDescent="0.25">
      <c r="A5" s="3">
        <v>2</v>
      </c>
      <c r="B5" s="4" t="s">
        <v>8</v>
      </c>
      <c r="C5" s="4" t="s">
        <v>9</v>
      </c>
      <c r="D5" s="6" t="s">
        <v>125</v>
      </c>
      <c r="E5" s="7" t="s">
        <v>90</v>
      </c>
      <c r="F5" s="14">
        <v>58210000</v>
      </c>
      <c r="G5" s="14">
        <v>21501000</v>
      </c>
      <c r="H5" s="15">
        <v>7300000</v>
      </c>
    </row>
    <row r="6" spans="1:8" x14ac:dyDescent="0.25">
      <c r="A6" s="3">
        <v>3</v>
      </c>
      <c r="B6" s="4" t="s">
        <v>94</v>
      </c>
      <c r="C6" s="4" t="s">
        <v>10</v>
      </c>
      <c r="D6" s="6" t="s">
        <v>135</v>
      </c>
      <c r="E6" s="7" t="s">
        <v>124</v>
      </c>
      <c r="F6" s="14">
        <v>7150000</v>
      </c>
      <c r="G6" s="14">
        <v>0</v>
      </c>
      <c r="H6" s="15">
        <v>7400000</v>
      </c>
    </row>
    <row r="7" spans="1:8" x14ac:dyDescent="0.25">
      <c r="A7" s="3">
        <v>4</v>
      </c>
      <c r="B7" s="4" t="s">
        <v>12</v>
      </c>
      <c r="C7" s="4" t="s">
        <v>13</v>
      </c>
      <c r="D7" s="6" t="s">
        <v>14</v>
      </c>
      <c r="E7" s="7" t="s">
        <v>126</v>
      </c>
      <c r="F7" s="14">
        <v>78287000</v>
      </c>
      <c r="G7" s="14">
        <v>66287000</v>
      </c>
      <c r="H7" s="15">
        <v>1900000</v>
      </c>
    </row>
    <row r="8" spans="1:8" x14ac:dyDescent="0.25">
      <c r="A8" s="3">
        <v>5</v>
      </c>
      <c r="B8" s="4" t="s">
        <v>92</v>
      </c>
      <c r="C8" s="4" t="s">
        <v>15</v>
      </c>
      <c r="D8" s="6" t="s">
        <v>16</v>
      </c>
      <c r="E8" s="7" t="s">
        <v>124</v>
      </c>
      <c r="F8" s="14">
        <v>1200000</v>
      </c>
      <c r="G8" s="14">
        <v>0</v>
      </c>
      <c r="H8" s="15">
        <v>1200000</v>
      </c>
    </row>
    <row r="9" spans="1:8" x14ac:dyDescent="0.25">
      <c r="A9" s="3">
        <v>6</v>
      </c>
      <c r="B9" s="4" t="s">
        <v>93</v>
      </c>
      <c r="C9" s="4" t="s">
        <v>10</v>
      </c>
      <c r="D9" s="6" t="s">
        <v>11</v>
      </c>
      <c r="E9" s="7" t="s">
        <v>124</v>
      </c>
      <c r="F9" s="29">
        <v>5500000</v>
      </c>
      <c r="G9" s="29">
        <v>0</v>
      </c>
      <c r="H9" s="30">
        <v>5500000</v>
      </c>
    </row>
    <row r="10" spans="1:8" x14ac:dyDescent="0.25">
      <c r="A10" s="3">
        <v>7</v>
      </c>
      <c r="B10" s="4" t="s">
        <v>17</v>
      </c>
      <c r="C10" s="4" t="s">
        <v>101</v>
      </c>
      <c r="D10" s="6" t="s">
        <v>18</v>
      </c>
      <c r="E10" s="7" t="s">
        <v>124</v>
      </c>
      <c r="F10" s="29">
        <v>2050000</v>
      </c>
      <c r="G10" s="29">
        <v>0</v>
      </c>
      <c r="H10" s="30">
        <v>2050000</v>
      </c>
    </row>
    <row r="11" spans="1:8" x14ac:dyDescent="0.25">
      <c r="A11" s="3"/>
      <c r="B11" s="4"/>
      <c r="C11" s="25" t="s">
        <v>19</v>
      </c>
      <c r="D11" s="26"/>
      <c r="E11" s="38"/>
      <c r="F11" s="31">
        <f>SUM(F4:F10)</f>
        <v>152497000</v>
      </c>
      <c r="G11" s="31">
        <f>SUM(G4:G10)</f>
        <v>87788000</v>
      </c>
      <c r="H11" s="53">
        <f>SUM(H4:H10)</f>
        <v>25450000</v>
      </c>
    </row>
    <row r="12" spans="1:8" x14ac:dyDescent="0.25">
      <c r="A12" s="117" t="s">
        <v>21</v>
      </c>
      <c r="B12" s="118"/>
      <c r="C12" s="118"/>
      <c r="D12" s="96"/>
      <c r="E12" s="97"/>
      <c r="F12" s="98"/>
      <c r="G12" s="98"/>
      <c r="H12" s="99"/>
    </row>
    <row r="13" spans="1:8" x14ac:dyDescent="0.25">
      <c r="A13" s="3">
        <v>1</v>
      </c>
      <c r="B13" s="58" t="s">
        <v>22</v>
      </c>
      <c r="C13" s="4" t="s">
        <v>108</v>
      </c>
      <c r="D13" s="6" t="s">
        <v>23</v>
      </c>
      <c r="E13" s="7" t="s">
        <v>117</v>
      </c>
      <c r="F13" s="59">
        <v>8700000</v>
      </c>
      <c r="G13" s="59">
        <v>0</v>
      </c>
      <c r="H13" s="60">
        <v>4300000</v>
      </c>
    </row>
    <row r="14" spans="1:8" x14ac:dyDescent="0.25">
      <c r="A14" s="3">
        <v>2</v>
      </c>
      <c r="B14" s="58" t="s">
        <v>24</v>
      </c>
      <c r="C14" s="4" t="s">
        <v>25</v>
      </c>
      <c r="D14" s="6" t="s">
        <v>26</v>
      </c>
      <c r="E14" s="7" t="s">
        <v>118</v>
      </c>
      <c r="F14" s="59">
        <v>284292000</v>
      </c>
      <c r="G14" s="59">
        <v>6000000</v>
      </c>
      <c r="H14" s="60">
        <v>77700000</v>
      </c>
    </row>
    <row r="15" spans="1:8" x14ac:dyDescent="0.25">
      <c r="A15" s="3">
        <v>3</v>
      </c>
      <c r="B15" s="58" t="s">
        <v>74</v>
      </c>
      <c r="C15" s="4" t="s">
        <v>102</v>
      </c>
      <c r="D15" s="6" t="s">
        <v>119</v>
      </c>
      <c r="E15" s="7" t="s">
        <v>120</v>
      </c>
      <c r="F15" s="29">
        <v>205630000</v>
      </c>
      <c r="G15" s="29">
        <v>0</v>
      </c>
      <c r="H15" s="30">
        <v>54520000</v>
      </c>
    </row>
    <row r="16" spans="1:8" x14ac:dyDescent="0.25">
      <c r="A16" s="3">
        <v>4</v>
      </c>
      <c r="B16" s="58" t="s">
        <v>75</v>
      </c>
      <c r="C16" s="4" t="s">
        <v>103</v>
      </c>
      <c r="D16" s="6" t="s">
        <v>121</v>
      </c>
      <c r="E16" s="7" t="s">
        <v>120</v>
      </c>
      <c r="F16" s="29">
        <v>78662000</v>
      </c>
      <c r="G16" s="29">
        <v>0</v>
      </c>
      <c r="H16" s="30">
        <v>23180000</v>
      </c>
    </row>
    <row r="17" spans="1:8" x14ac:dyDescent="0.25">
      <c r="A17" s="3"/>
      <c r="B17" s="25"/>
      <c r="C17" s="25" t="s">
        <v>19</v>
      </c>
      <c r="D17" s="26"/>
      <c r="E17" s="38"/>
      <c r="F17" s="31">
        <f>SUM(F13:F16)</f>
        <v>577284000</v>
      </c>
      <c r="G17" s="31">
        <f>SUM(G13:G16)</f>
        <v>6000000</v>
      </c>
      <c r="H17" s="53">
        <f>SUM(H13:H16)</f>
        <v>159700000</v>
      </c>
    </row>
    <row r="18" spans="1:8" ht="15" customHeight="1" x14ac:dyDescent="0.25">
      <c r="A18" s="109" t="s">
        <v>27</v>
      </c>
      <c r="B18" s="110"/>
      <c r="C18" s="111"/>
      <c r="D18" s="96"/>
      <c r="E18" s="97"/>
      <c r="F18" s="98"/>
      <c r="G18" s="98"/>
      <c r="H18" s="99"/>
    </row>
    <row r="19" spans="1:8" x14ac:dyDescent="0.25">
      <c r="A19" s="3">
        <v>1</v>
      </c>
      <c r="B19" s="11" t="s">
        <v>28</v>
      </c>
      <c r="C19" s="4" t="s">
        <v>29</v>
      </c>
      <c r="D19" s="6" t="s">
        <v>30</v>
      </c>
      <c r="E19" s="7" t="s">
        <v>89</v>
      </c>
      <c r="F19" s="29">
        <v>449395000</v>
      </c>
      <c r="G19" s="29">
        <v>240569000</v>
      </c>
      <c r="H19" s="30">
        <v>13947000</v>
      </c>
    </row>
    <row r="20" spans="1:8" ht="15" customHeight="1" x14ac:dyDescent="0.25">
      <c r="A20" s="3">
        <v>2</v>
      </c>
      <c r="B20" s="11" t="s">
        <v>31</v>
      </c>
      <c r="C20" s="61" t="s">
        <v>32</v>
      </c>
      <c r="D20" s="6" t="s">
        <v>33</v>
      </c>
      <c r="E20" s="7" t="s">
        <v>82</v>
      </c>
      <c r="F20" s="14">
        <v>455709000</v>
      </c>
      <c r="G20" s="14">
        <v>378034000</v>
      </c>
      <c r="H20" s="15">
        <v>2000</v>
      </c>
    </row>
    <row r="21" spans="1:8" ht="15" customHeight="1" x14ac:dyDescent="0.25">
      <c r="A21" s="62">
        <v>3</v>
      </c>
      <c r="B21" s="11" t="s">
        <v>34</v>
      </c>
      <c r="C21" s="12" t="s">
        <v>35</v>
      </c>
      <c r="D21" s="6" t="s">
        <v>87</v>
      </c>
      <c r="E21" s="7" t="s">
        <v>88</v>
      </c>
      <c r="F21" s="14">
        <v>5707340000</v>
      </c>
      <c r="G21" s="14">
        <v>918332000</v>
      </c>
      <c r="H21" s="15">
        <v>23245000</v>
      </c>
    </row>
    <row r="22" spans="1:8" x14ac:dyDescent="0.25">
      <c r="A22" s="62">
        <v>4</v>
      </c>
      <c r="B22" s="11" t="s">
        <v>36</v>
      </c>
      <c r="C22" s="4" t="s">
        <v>37</v>
      </c>
      <c r="D22" s="6" t="s">
        <v>38</v>
      </c>
      <c r="E22" s="7" t="s">
        <v>90</v>
      </c>
      <c r="F22" s="14">
        <v>243554000</v>
      </c>
      <c r="G22" s="14">
        <v>78027000</v>
      </c>
      <c r="H22" s="15">
        <v>9298000</v>
      </c>
    </row>
    <row r="23" spans="1:8" x14ac:dyDescent="0.25">
      <c r="A23" s="62">
        <v>5</v>
      </c>
      <c r="B23" s="11" t="s">
        <v>39</v>
      </c>
      <c r="C23" s="4" t="s">
        <v>40</v>
      </c>
      <c r="D23" s="6" t="s">
        <v>41</v>
      </c>
      <c r="E23" s="7" t="s">
        <v>107</v>
      </c>
      <c r="F23" s="14">
        <v>475903000</v>
      </c>
      <c r="G23" s="14">
        <v>371085000</v>
      </c>
      <c r="H23" s="15">
        <v>23245000</v>
      </c>
    </row>
    <row r="24" spans="1:8" x14ac:dyDescent="0.25">
      <c r="A24" s="62">
        <v>6</v>
      </c>
      <c r="B24" s="11" t="s">
        <v>83</v>
      </c>
      <c r="C24" s="4" t="s">
        <v>84</v>
      </c>
      <c r="D24" s="6" t="s">
        <v>85</v>
      </c>
      <c r="E24" s="7" t="s">
        <v>86</v>
      </c>
      <c r="F24" s="14">
        <v>46918000</v>
      </c>
      <c r="G24" s="14">
        <v>20314000</v>
      </c>
      <c r="H24" s="15">
        <v>4649000</v>
      </c>
    </row>
    <row r="25" spans="1:8" x14ac:dyDescent="0.25">
      <c r="A25" s="3"/>
      <c r="B25" s="4"/>
      <c r="C25" s="25" t="s">
        <v>19</v>
      </c>
      <c r="D25" s="26"/>
      <c r="E25" s="7"/>
      <c r="F25" s="31">
        <f>SUM(F19:F24)</f>
        <v>7378819000</v>
      </c>
      <c r="G25" s="31">
        <f>SUM(G19:G24)</f>
        <v>2006361000</v>
      </c>
      <c r="H25" s="53">
        <f>SUM(H19:H24)</f>
        <v>74386000</v>
      </c>
    </row>
    <row r="26" spans="1:8" x14ac:dyDescent="0.25">
      <c r="A26" s="117" t="s">
        <v>42</v>
      </c>
      <c r="B26" s="119"/>
      <c r="C26" s="119"/>
      <c r="D26" s="96"/>
      <c r="E26" s="97"/>
      <c r="F26" s="98"/>
      <c r="G26" s="98"/>
      <c r="H26" s="99"/>
    </row>
    <row r="27" spans="1:8" ht="25.5" customHeight="1" x14ac:dyDescent="0.25">
      <c r="A27" s="3">
        <v>1</v>
      </c>
      <c r="B27" s="11" t="s">
        <v>43</v>
      </c>
      <c r="C27" s="12" t="s">
        <v>44</v>
      </c>
      <c r="D27" s="13" t="s">
        <v>105</v>
      </c>
      <c r="E27" s="7" t="s">
        <v>48</v>
      </c>
      <c r="F27" s="14">
        <v>74302000</v>
      </c>
      <c r="G27" s="14">
        <v>72302000</v>
      </c>
      <c r="H27" s="15">
        <v>2000000</v>
      </c>
    </row>
    <row r="28" spans="1:8" ht="25.5" customHeight="1" x14ac:dyDescent="0.25">
      <c r="A28" s="44">
        <v>2</v>
      </c>
      <c r="B28" s="86" t="s">
        <v>109</v>
      </c>
      <c r="C28" s="87" t="s">
        <v>110</v>
      </c>
      <c r="D28" s="88" t="s">
        <v>111</v>
      </c>
      <c r="E28" s="89" t="s">
        <v>112</v>
      </c>
      <c r="F28" s="90">
        <v>225507000</v>
      </c>
      <c r="G28" s="90">
        <v>85272000</v>
      </c>
      <c r="H28" s="91">
        <v>10000000</v>
      </c>
    </row>
    <row r="29" spans="1:8" x14ac:dyDescent="0.25">
      <c r="A29" s="44"/>
      <c r="B29" s="45"/>
      <c r="C29" s="46" t="s">
        <v>19</v>
      </c>
      <c r="D29" s="47"/>
      <c r="E29" s="48"/>
      <c r="F29" s="49">
        <f>SUM(F27:F28)</f>
        <v>299809000</v>
      </c>
      <c r="G29" s="49">
        <f t="shared" ref="G29:H29" si="0">SUM(G27:G28)</f>
        <v>157574000</v>
      </c>
      <c r="H29" s="53">
        <f t="shared" si="0"/>
        <v>12000000</v>
      </c>
    </row>
    <row r="30" spans="1:8" ht="15.75" customHeight="1" x14ac:dyDescent="0.25">
      <c r="A30" s="117" t="s">
        <v>45</v>
      </c>
      <c r="B30" s="118"/>
      <c r="C30" s="118"/>
      <c r="D30" s="118"/>
      <c r="E30" s="97"/>
      <c r="F30" s="98"/>
      <c r="G30" s="98"/>
      <c r="H30" s="99"/>
    </row>
    <row r="31" spans="1:8" ht="19.5" customHeight="1" x14ac:dyDescent="0.25">
      <c r="A31" s="40">
        <v>1</v>
      </c>
      <c r="B31" s="63" t="s">
        <v>46</v>
      </c>
      <c r="C31" s="41" t="s">
        <v>47</v>
      </c>
      <c r="D31" s="21" t="s">
        <v>81</v>
      </c>
      <c r="E31" s="34" t="s">
        <v>123</v>
      </c>
      <c r="F31" s="42">
        <v>1186657000</v>
      </c>
      <c r="G31" s="42">
        <v>519712000</v>
      </c>
      <c r="H31" s="64">
        <v>160012000</v>
      </c>
    </row>
    <row r="32" spans="1:8" ht="21.75" customHeight="1" x14ac:dyDescent="0.25">
      <c r="A32" s="65">
        <v>2</v>
      </c>
      <c r="B32" s="66" t="s">
        <v>79</v>
      </c>
      <c r="C32" s="85" t="s">
        <v>113</v>
      </c>
      <c r="D32" s="67" t="s">
        <v>80</v>
      </c>
      <c r="E32" s="68" t="s">
        <v>122</v>
      </c>
      <c r="F32" s="69">
        <v>5310000</v>
      </c>
      <c r="G32" s="69">
        <v>0</v>
      </c>
      <c r="H32" s="70">
        <v>4000000</v>
      </c>
    </row>
    <row r="33" spans="1:8" ht="15.75" thickBot="1" x14ac:dyDescent="0.3">
      <c r="A33" s="71"/>
      <c r="B33" s="72"/>
      <c r="C33" s="73" t="s">
        <v>19</v>
      </c>
      <c r="D33" s="74"/>
      <c r="E33" s="75"/>
      <c r="F33" s="76">
        <f t="shared" ref="F33:G33" si="1">SUM(F31:F32)</f>
        <v>1191967000</v>
      </c>
      <c r="G33" s="76">
        <f t="shared" si="1"/>
        <v>519712000</v>
      </c>
      <c r="H33" s="76">
        <f>SUM(H31:H32)</f>
        <v>164012000</v>
      </c>
    </row>
    <row r="34" spans="1:8" s="78" customFormat="1" ht="12.75" thickTop="1" x14ac:dyDescent="0.2">
      <c r="A34" s="77" t="s">
        <v>72</v>
      </c>
      <c r="H34" s="93"/>
    </row>
    <row r="35" spans="1:8" x14ac:dyDescent="0.25">
      <c r="A35" s="113" t="s">
        <v>115</v>
      </c>
      <c r="B35" s="114"/>
      <c r="C35" s="114"/>
      <c r="D35" s="114"/>
      <c r="E35" s="114"/>
      <c r="F35" s="114"/>
      <c r="G35" s="114"/>
      <c r="H35" s="114"/>
    </row>
    <row r="36" spans="1:8" ht="54" customHeight="1" thickBot="1" x14ac:dyDescent="0.3">
      <c r="A36" s="115"/>
      <c r="B36" s="115"/>
      <c r="C36" s="115"/>
      <c r="D36" s="115"/>
      <c r="E36" s="115"/>
      <c r="F36" s="115"/>
      <c r="G36" s="115"/>
      <c r="H36" s="115"/>
    </row>
    <row r="37" spans="1:8" ht="28.5" customHeight="1" thickTop="1" x14ac:dyDescent="0.25">
      <c r="A37" s="16" t="s">
        <v>0</v>
      </c>
      <c r="B37" s="17" t="s">
        <v>20</v>
      </c>
      <c r="C37" s="17" t="s">
        <v>1</v>
      </c>
      <c r="D37" s="17" t="s">
        <v>2</v>
      </c>
      <c r="E37" s="17" t="s">
        <v>3</v>
      </c>
      <c r="F37" s="17" t="s">
        <v>4</v>
      </c>
      <c r="G37" s="17" t="s">
        <v>78</v>
      </c>
      <c r="H37" s="18" t="s">
        <v>116</v>
      </c>
    </row>
    <row r="38" spans="1:8" x14ac:dyDescent="0.25">
      <c r="A38" s="109" t="s">
        <v>50</v>
      </c>
      <c r="B38" s="110"/>
      <c r="C38" s="111"/>
      <c r="D38" s="96"/>
      <c r="E38" s="97"/>
      <c r="F38" s="100"/>
      <c r="G38" s="100"/>
      <c r="H38" s="101"/>
    </row>
    <row r="39" spans="1:8" ht="23.25" customHeight="1" x14ac:dyDescent="0.25">
      <c r="A39" s="19">
        <v>1</v>
      </c>
      <c r="B39" s="20" t="s">
        <v>51</v>
      </c>
      <c r="C39" s="80" t="s">
        <v>106</v>
      </c>
      <c r="D39" s="21" t="s">
        <v>130</v>
      </c>
      <c r="E39" s="22" t="s">
        <v>52</v>
      </c>
      <c r="F39" s="23">
        <v>1382654000</v>
      </c>
      <c r="G39" s="23">
        <v>947819000</v>
      </c>
      <c r="H39" s="24">
        <v>1000000</v>
      </c>
    </row>
    <row r="40" spans="1:8" x14ac:dyDescent="0.25">
      <c r="A40" s="3"/>
      <c r="B40" s="4"/>
      <c r="C40" s="25" t="s">
        <v>19</v>
      </c>
      <c r="D40" s="26"/>
      <c r="E40" s="7"/>
      <c r="F40" s="27">
        <f>SUM(F39)</f>
        <v>1382654000</v>
      </c>
      <c r="G40" s="27">
        <f>SUM(G39)</f>
        <v>947819000</v>
      </c>
      <c r="H40" s="28">
        <f>SUM(H39)</f>
        <v>1000000</v>
      </c>
    </row>
    <row r="41" spans="1:8" x14ac:dyDescent="0.25">
      <c r="A41" s="109" t="s">
        <v>53</v>
      </c>
      <c r="B41" s="110"/>
      <c r="C41" s="111"/>
      <c r="D41" s="96"/>
      <c r="E41" s="97"/>
      <c r="F41" s="100"/>
      <c r="G41" s="100"/>
      <c r="H41" s="101"/>
    </row>
    <row r="42" spans="1:8" ht="24.75" x14ac:dyDescent="0.25">
      <c r="A42" s="3">
        <v>1</v>
      </c>
      <c r="B42" s="4" t="s">
        <v>54</v>
      </c>
      <c r="C42" s="79" t="s">
        <v>55</v>
      </c>
      <c r="D42" s="6" t="s">
        <v>76</v>
      </c>
      <c r="E42" s="7" t="s">
        <v>77</v>
      </c>
      <c r="F42" s="29">
        <v>240000000</v>
      </c>
      <c r="G42" s="29">
        <v>1000000</v>
      </c>
      <c r="H42" s="30">
        <v>5000000</v>
      </c>
    </row>
    <row r="43" spans="1:8" x14ac:dyDescent="0.25">
      <c r="A43" s="3"/>
      <c r="B43" s="4"/>
      <c r="C43" s="25" t="s">
        <v>19</v>
      </c>
      <c r="D43" s="6"/>
      <c r="E43" s="7"/>
      <c r="F43" s="31">
        <f>F42</f>
        <v>240000000</v>
      </c>
      <c r="G43" s="31">
        <f t="shared" ref="G43:H43" si="2">G42</f>
        <v>1000000</v>
      </c>
      <c r="H43" s="53">
        <f t="shared" si="2"/>
        <v>5000000</v>
      </c>
    </row>
    <row r="44" spans="1:8" x14ac:dyDescent="0.25">
      <c r="A44" s="109" t="s">
        <v>131</v>
      </c>
      <c r="B44" s="110"/>
      <c r="C44" s="111"/>
      <c r="D44" s="102"/>
      <c r="E44" s="97"/>
      <c r="F44" s="103"/>
      <c r="G44" s="103"/>
      <c r="H44" s="104"/>
    </row>
    <row r="45" spans="1:8" ht="46.5" customHeight="1" x14ac:dyDescent="0.25">
      <c r="A45" s="32">
        <v>1</v>
      </c>
      <c r="B45" s="33" t="s">
        <v>132</v>
      </c>
      <c r="C45" s="61" t="s">
        <v>134</v>
      </c>
      <c r="D45" s="92" t="s">
        <v>133</v>
      </c>
      <c r="E45" s="34" t="s">
        <v>95</v>
      </c>
      <c r="F45" s="35">
        <v>279000000</v>
      </c>
      <c r="G45" s="35">
        <v>48450000</v>
      </c>
      <c r="H45" s="36">
        <v>1000</v>
      </c>
    </row>
    <row r="46" spans="1:8" x14ac:dyDescent="0.25">
      <c r="A46" s="32"/>
      <c r="B46" s="33"/>
      <c r="C46" s="37" t="s">
        <v>19</v>
      </c>
      <c r="D46" s="25"/>
      <c r="E46" s="38"/>
      <c r="F46" s="39">
        <f>F45</f>
        <v>279000000</v>
      </c>
      <c r="G46" s="39">
        <f t="shared" ref="G46:H46" si="3">G45</f>
        <v>48450000</v>
      </c>
      <c r="H46" s="51">
        <f t="shared" si="3"/>
        <v>1000</v>
      </c>
    </row>
    <row r="47" spans="1:8" x14ac:dyDescent="0.25">
      <c r="A47" s="117" t="s">
        <v>56</v>
      </c>
      <c r="B47" s="118"/>
      <c r="C47" s="118"/>
      <c r="D47" s="105"/>
      <c r="E47" s="106"/>
      <c r="F47" s="100"/>
      <c r="G47" s="100"/>
      <c r="H47" s="101"/>
    </row>
    <row r="48" spans="1:8" x14ac:dyDescent="0.25">
      <c r="A48" s="40">
        <v>1</v>
      </c>
      <c r="B48" s="41" t="s">
        <v>57</v>
      </c>
      <c r="C48" s="41" t="s">
        <v>58</v>
      </c>
      <c r="D48" s="108" t="s">
        <v>127</v>
      </c>
      <c r="E48" s="7" t="s">
        <v>95</v>
      </c>
      <c r="F48" s="29">
        <v>125940000</v>
      </c>
      <c r="G48" s="42">
        <v>38209000</v>
      </c>
      <c r="H48" s="30">
        <v>30026000</v>
      </c>
    </row>
    <row r="49" spans="1:8" ht="18.75" customHeight="1" x14ac:dyDescent="0.25">
      <c r="A49" s="40">
        <v>2</v>
      </c>
      <c r="B49" s="41" t="s">
        <v>59</v>
      </c>
      <c r="C49" s="41" t="s">
        <v>60</v>
      </c>
      <c r="D49" s="43" t="s">
        <v>61</v>
      </c>
      <c r="E49" s="7" t="s">
        <v>128</v>
      </c>
      <c r="F49" s="29">
        <v>69780000</v>
      </c>
      <c r="G49" s="42">
        <v>0</v>
      </c>
      <c r="H49" s="30">
        <v>2000</v>
      </c>
    </row>
    <row r="50" spans="1:8" x14ac:dyDescent="0.25">
      <c r="A50" s="44"/>
      <c r="B50" s="45"/>
      <c r="C50" s="46" t="s">
        <v>19</v>
      </c>
      <c r="D50" s="47"/>
      <c r="E50" s="48"/>
      <c r="F50" s="49">
        <f>F48+F49</f>
        <v>195720000</v>
      </c>
      <c r="G50" s="49">
        <f t="shared" ref="G50:H50" si="4">G48+G49</f>
        <v>38209000</v>
      </c>
      <c r="H50" s="53">
        <f t="shared" si="4"/>
        <v>30028000</v>
      </c>
    </row>
    <row r="51" spans="1:8" x14ac:dyDescent="0.25">
      <c r="A51" s="109" t="s">
        <v>62</v>
      </c>
      <c r="B51" s="110"/>
      <c r="C51" s="111"/>
      <c r="D51" s="96"/>
      <c r="E51" s="97"/>
      <c r="F51" s="98"/>
      <c r="G51" s="98"/>
      <c r="H51" s="99"/>
    </row>
    <row r="52" spans="1:8" x14ac:dyDescent="0.25">
      <c r="A52" s="3">
        <v>1</v>
      </c>
      <c r="B52" s="4" t="s">
        <v>63</v>
      </c>
      <c r="C52" s="4" t="s">
        <v>64</v>
      </c>
      <c r="D52" s="6" t="s">
        <v>65</v>
      </c>
      <c r="E52" s="7" t="s">
        <v>100</v>
      </c>
      <c r="F52" s="29">
        <v>11000000</v>
      </c>
      <c r="G52" s="50">
        <v>258000</v>
      </c>
      <c r="H52" s="30">
        <v>2840000</v>
      </c>
    </row>
    <row r="53" spans="1:8" x14ac:dyDescent="0.25">
      <c r="A53" s="3"/>
      <c r="B53" s="4"/>
      <c r="C53" s="25" t="s">
        <v>19</v>
      </c>
      <c r="D53" s="6"/>
      <c r="E53" s="4"/>
      <c r="F53" s="39">
        <f>SUM(F52)</f>
        <v>11000000</v>
      </c>
      <c r="G53" s="39">
        <f>SUM(G52)</f>
        <v>258000</v>
      </c>
      <c r="H53" s="51">
        <f>SUM(H52)</f>
        <v>2840000</v>
      </c>
    </row>
    <row r="54" spans="1:8" x14ac:dyDescent="0.25">
      <c r="A54" s="109" t="s">
        <v>66</v>
      </c>
      <c r="B54" s="110"/>
      <c r="C54" s="111"/>
      <c r="D54" s="102"/>
      <c r="E54" s="97"/>
      <c r="F54" s="98"/>
      <c r="G54" s="98"/>
      <c r="H54" s="99"/>
    </row>
    <row r="55" spans="1:8" ht="23.25" customHeight="1" x14ac:dyDescent="0.25">
      <c r="A55" s="3">
        <v>1</v>
      </c>
      <c r="B55" s="33" t="s">
        <v>67</v>
      </c>
      <c r="C55" s="21" t="s">
        <v>98</v>
      </c>
      <c r="D55" s="52" t="s">
        <v>99</v>
      </c>
      <c r="E55" s="7" t="s">
        <v>73</v>
      </c>
      <c r="F55" s="29">
        <v>99139000</v>
      </c>
      <c r="G55" s="14">
        <v>45073000</v>
      </c>
      <c r="H55" s="30">
        <v>20510000</v>
      </c>
    </row>
    <row r="56" spans="1:8" x14ac:dyDescent="0.25">
      <c r="A56" s="3"/>
      <c r="B56" s="4"/>
      <c r="C56" s="25" t="s">
        <v>19</v>
      </c>
      <c r="D56" s="6"/>
      <c r="E56" s="7"/>
      <c r="F56" s="31">
        <f>SUM(F55:F55)</f>
        <v>99139000</v>
      </c>
      <c r="G56" s="31">
        <f>SUM(G55)</f>
        <v>45073000</v>
      </c>
      <c r="H56" s="53">
        <f>SUM(H55:H55)</f>
        <v>20510000</v>
      </c>
    </row>
    <row r="57" spans="1:8" x14ac:dyDescent="0.25">
      <c r="A57" s="109" t="s">
        <v>68</v>
      </c>
      <c r="B57" s="110"/>
      <c r="C57" s="111"/>
      <c r="D57" s="102"/>
      <c r="E57" s="97"/>
      <c r="F57" s="100"/>
      <c r="G57" s="98"/>
      <c r="H57" s="101"/>
    </row>
    <row r="58" spans="1:8" x14ac:dyDescent="0.25">
      <c r="A58" s="3">
        <v>1</v>
      </c>
      <c r="B58" s="4" t="s">
        <v>69</v>
      </c>
      <c r="C58" s="4" t="s">
        <v>70</v>
      </c>
      <c r="D58" s="6" t="s">
        <v>71</v>
      </c>
      <c r="E58" s="7" t="s">
        <v>129</v>
      </c>
      <c r="F58" s="29">
        <v>22400000</v>
      </c>
      <c r="G58" s="29"/>
      <c r="H58" s="30">
        <v>1000</v>
      </c>
    </row>
    <row r="59" spans="1:8" x14ac:dyDescent="0.25">
      <c r="A59" s="3"/>
      <c r="B59" s="4"/>
      <c r="C59" s="54" t="s">
        <v>19</v>
      </c>
      <c r="D59" s="25"/>
      <c r="E59" s="38"/>
      <c r="F59" s="31">
        <f>F58</f>
        <v>22400000</v>
      </c>
      <c r="G59" s="31"/>
      <c r="H59" s="53">
        <f>H58</f>
        <v>1000</v>
      </c>
    </row>
    <row r="60" spans="1:8" x14ac:dyDescent="0.25">
      <c r="A60" s="109" t="s">
        <v>137</v>
      </c>
      <c r="B60" s="110"/>
      <c r="C60" s="111"/>
      <c r="D60" s="102"/>
      <c r="E60" s="97"/>
      <c r="F60" s="100"/>
      <c r="G60" s="98"/>
      <c r="H60" s="101"/>
    </row>
    <row r="61" spans="1:8" x14ac:dyDescent="0.25">
      <c r="A61" s="3">
        <v>1</v>
      </c>
      <c r="B61" s="4" t="s">
        <v>138</v>
      </c>
      <c r="C61" s="4" t="s">
        <v>141</v>
      </c>
      <c r="D61" s="6" t="s">
        <v>140</v>
      </c>
      <c r="E61" s="7" t="s">
        <v>139</v>
      </c>
      <c r="F61" s="29">
        <v>118566</v>
      </c>
      <c r="G61" s="29">
        <v>99366</v>
      </c>
      <c r="H61" s="30"/>
    </row>
    <row r="62" spans="1:8" x14ac:dyDescent="0.25">
      <c r="A62" s="3"/>
      <c r="B62" s="4"/>
      <c r="C62" s="54" t="s">
        <v>19</v>
      </c>
      <c r="D62" s="25"/>
      <c r="E62" s="38"/>
      <c r="F62" s="27">
        <f>F61</f>
        <v>118566</v>
      </c>
      <c r="G62" s="31">
        <f>G61</f>
        <v>99366</v>
      </c>
      <c r="H62" s="53"/>
    </row>
    <row r="63" spans="1:8" x14ac:dyDescent="0.25">
      <c r="A63" s="109" t="s">
        <v>136</v>
      </c>
      <c r="B63" s="110"/>
      <c r="C63" s="111"/>
      <c r="D63" s="107"/>
      <c r="E63" s="106"/>
      <c r="F63" s="100"/>
      <c r="G63" s="100"/>
      <c r="H63" s="101"/>
    </row>
    <row r="64" spans="1:8" x14ac:dyDescent="0.25">
      <c r="A64" s="1">
        <v>1</v>
      </c>
      <c r="B64" s="2" t="s">
        <v>96</v>
      </c>
      <c r="C64" s="2" t="s">
        <v>97</v>
      </c>
      <c r="D64" s="55" t="s">
        <v>104</v>
      </c>
      <c r="E64" s="2" t="s">
        <v>49</v>
      </c>
      <c r="F64" s="29">
        <v>7327000</v>
      </c>
      <c r="G64" s="29">
        <v>6147000</v>
      </c>
      <c r="H64" s="30">
        <v>1180000</v>
      </c>
    </row>
    <row r="65" spans="1:8" x14ac:dyDescent="0.25">
      <c r="A65" s="1"/>
      <c r="B65" s="2"/>
      <c r="C65" s="5" t="s">
        <v>19</v>
      </c>
      <c r="D65" s="10"/>
      <c r="E65" s="5"/>
      <c r="F65" s="8">
        <f>SUM(F64)</f>
        <v>7327000</v>
      </c>
      <c r="G65" s="8">
        <f t="shared" ref="G65:H65" si="5">SUM(G64)</f>
        <v>6147000</v>
      </c>
      <c r="H65" s="9">
        <f t="shared" si="5"/>
        <v>1180000</v>
      </c>
    </row>
    <row r="66" spans="1:8" ht="15.75" thickBot="1" x14ac:dyDescent="0.3">
      <c r="A66" s="71"/>
      <c r="B66" s="72"/>
      <c r="C66" s="81" t="s">
        <v>142</v>
      </c>
      <c r="D66" s="82"/>
      <c r="E66" s="83"/>
      <c r="F66" s="84">
        <f>SUM(F65+F59+F53+F50+F31+F29+F19+F22+F23+F24+F17+F11)</f>
        <v>3668464000</v>
      </c>
      <c r="G66" s="84">
        <f>SUM(G65+G59+G53+G50+G31+G29+G19+G22+G23+G24+G17+G11)</f>
        <v>1525683000</v>
      </c>
      <c r="H66" s="84">
        <f>SUM(H65+H59+H53+H50+H31+H29+H19+H22+H23+H24+H17+H11)</f>
        <v>442350000</v>
      </c>
    </row>
    <row r="67" spans="1:8" ht="15.75" thickTop="1" x14ac:dyDescent="0.25">
      <c r="A67" s="116" t="s">
        <v>114</v>
      </c>
      <c r="B67" s="116"/>
      <c r="C67" s="116"/>
      <c r="D67" s="116"/>
    </row>
    <row r="68" spans="1:8" ht="13.5" customHeight="1" x14ac:dyDescent="0.25">
      <c r="A68" s="112" t="s">
        <v>143</v>
      </c>
      <c r="B68" s="112"/>
      <c r="C68" s="112"/>
      <c r="D68" s="112"/>
      <c r="E68" s="112"/>
      <c r="F68" s="112"/>
      <c r="G68" s="112"/>
      <c r="H68" s="112"/>
    </row>
    <row r="69" spans="1:8" ht="11.25" customHeight="1" x14ac:dyDescent="0.25">
      <c r="A69" s="112"/>
      <c r="B69" s="112"/>
      <c r="C69" s="112"/>
      <c r="D69" s="112"/>
      <c r="E69" s="112"/>
      <c r="F69" s="112"/>
      <c r="G69" s="112"/>
      <c r="H69" s="112"/>
    </row>
  </sheetData>
  <mergeCells count="17">
    <mergeCell ref="A54:C54"/>
    <mergeCell ref="A60:C60"/>
    <mergeCell ref="A68:H69"/>
    <mergeCell ref="A57:C57"/>
    <mergeCell ref="A63:C63"/>
    <mergeCell ref="A1:H1"/>
    <mergeCell ref="A35:H36"/>
    <mergeCell ref="A67:D67"/>
    <mergeCell ref="A47:C47"/>
    <mergeCell ref="A12:C12"/>
    <mergeCell ref="A26:C26"/>
    <mergeCell ref="A30:D30"/>
    <mergeCell ref="A18:C18"/>
    <mergeCell ref="A38:C38"/>
    <mergeCell ref="A41:C41"/>
    <mergeCell ref="A44:C44"/>
    <mergeCell ref="A51:C51"/>
  </mergeCells>
  <printOptions horizontalCentered="1"/>
  <pageMargins left="0.70866141732283472" right="0.51181102362204722" top="0.74803149606299213" bottom="0.74803149606299213" header="0.51181102362204722" footer="0.5118110236220472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Şükran KARAKUŞ</dc:creator>
  <cp:lastModifiedBy>Safa Ertuğrul BAŞKOŞAN</cp:lastModifiedBy>
  <cp:lastPrinted>2019-04-19T12:12:55Z</cp:lastPrinted>
  <dcterms:created xsi:type="dcterms:W3CDTF">2017-01-19T13:53:09Z</dcterms:created>
  <dcterms:modified xsi:type="dcterms:W3CDTF">2019-07-12T13:52:07Z</dcterms:modified>
</cp:coreProperties>
</file>